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ee7dc0eaf2b19d8/01.Circolo Investitori/03.Contenuti/10.Workshop/01.Workshop FIRE 06-2026/"/>
    </mc:Choice>
  </mc:AlternateContent>
  <xr:revisionPtr revIDLastSave="167" documentId="8_{66DE01A9-FC61-40C7-8FF1-0A644D51A0E3}" xr6:coauthVersionLast="47" xr6:coauthVersionMax="47" xr10:uidLastSave="{C42A58A3-F792-46A9-9716-239B53D66495}"/>
  <bookViews>
    <workbookView xWindow="-120" yWindow="-120" windowWidth="20730" windowHeight="11040" xr2:uid="{3AA26604-35AD-4B9C-A7C1-CEC7D30FA5DB}"/>
  </bookViews>
  <sheets>
    <sheet name="Prelievo Costante" sheetId="1" r:id="rId1"/>
    <sheet name="Capitale da accumular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" i="1" l="1"/>
  <c r="C3" i="2" l="1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23" i="2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3" i="1"/>
  <c r="D3" i="2" l="1"/>
  <c r="D4" i="1"/>
  <c r="D5" i="1" s="1"/>
  <c r="D6" i="1" s="1"/>
  <c r="D7" i="1" s="1"/>
  <c r="D8" i="1" s="1"/>
  <c r="D9" i="1" s="1"/>
  <c r="D10" i="1" s="1"/>
  <c r="C4" i="1"/>
  <c r="C5" i="1" l="1"/>
  <c r="C6" i="1" s="1"/>
  <c r="C7" i="1" s="1"/>
  <c r="C8" i="1" s="1"/>
  <c r="C9" i="1" s="1"/>
  <c r="C10" i="1" s="1"/>
  <c r="C11" i="1" s="1"/>
  <c r="C4" i="2"/>
  <c r="D4" i="2"/>
  <c r="D11" i="1"/>
  <c r="D12" i="1" s="1"/>
  <c r="D13" i="1" s="1"/>
  <c r="D14" i="1" s="1"/>
  <c r="D15" i="1" s="1"/>
  <c r="D16" i="1" s="1"/>
  <c r="D17" i="1" s="1"/>
  <c r="C5" i="2" l="1"/>
  <c r="D5" i="2"/>
  <c r="D6" i="2" s="1"/>
  <c r="D7" i="2" s="1"/>
  <c r="D8" i="2" s="1"/>
  <c r="D9" i="2" s="1"/>
  <c r="C12" i="1"/>
  <c r="C13" i="1" s="1"/>
  <c r="C14" i="1" s="1"/>
  <c r="C15" i="1" s="1"/>
  <c r="C16" i="1" s="1"/>
  <c r="C17" i="1" s="1"/>
  <c r="C18" i="1" s="1"/>
  <c r="D18" i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10" i="2" l="1"/>
  <c r="D11" i="2" s="1"/>
  <c r="C6" i="2"/>
  <c r="C7" i="2" s="1"/>
  <c r="C8" i="2" s="1"/>
  <c r="C9" i="2" s="1"/>
  <c r="C10" i="2" s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D12" i="2" l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D46" i="2" s="1"/>
  <c r="D47" i="2" s="1"/>
  <c r="D48" i="2" s="1"/>
  <c r="D49" i="2" s="1"/>
  <c r="D50" i="2" s="1"/>
  <c r="D51" i="2" s="1"/>
  <c r="D52" i="2" s="1"/>
  <c r="D53" i="2" s="1"/>
  <c r="C11" i="2"/>
  <c r="C12" i="2" s="1"/>
  <c r="C13" i="2" l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</calcChain>
</file>

<file path=xl/sharedStrings.xml><?xml version="1.0" encoding="utf-8"?>
<sst xmlns="http://schemas.openxmlformats.org/spreadsheetml/2006/main" count="19" uniqueCount="10">
  <si>
    <t>Età</t>
  </si>
  <si>
    <t>Capitale Netto</t>
  </si>
  <si>
    <t>Prelievo</t>
  </si>
  <si>
    <t>Pensione</t>
  </si>
  <si>
    <t>Quota Prelievo</t>
  </si>
  <si>
    <t>Rendimento Netto</t>
  </si>
  <si>
    <t>Inflazione</t>
  </si>
  <si>
    <t>Anni Pensione</t>
  </si>
  <si>
    <t>Importo Pensione</t>
  </si>
  <si>
    <t>Anni Adesso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</si>
</sst>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3" fontId="0" fillId="2" borderId="0" xfId="0" applyNumberFormat="1" applyFill="1"/>
    <xf numFmtId="0" fontId="0" fillId="2" borderId="0" xfId="0" applyFill="1"/>
    <xf numFmtId="10" fontId="0" fillId="2" borderId="0" xfId="1" applyNumberFormat="1" applyFont="1" applyFill="1"/>
    <xf numFmtId="3" fontId="0" fillId="3" borderId="0" xfId="0" applyNumberFormat="1" applyFill="1"/>
    <xf numFmtId="164" fontId="0" fillId="3" borderId="0" xfId="1" applyNumberFormat="1" applyFont="1" applyFill="1"/>
    <xf numFmtId="0" fontId="0" fillId="3" borderId="0" xfId="0" applyFill="1"/>
    <xf numFmtId="3" fontId="0" fillId="4" borderId="0" xfId="0" applyNumberFormat="1" applyFill="1"/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'Prelievo Costante'!$C$2</c:f>
              <c:strCache>
                <c:ptCount val="1"/>
                <c:pt idx="0">
                  <c:v>Capitale Netto</c:v>
                </c:pt>
              </c:strCache>
            </c:strRef>
          </c:tx>
          <c:spPr>
            <a:ln w="22225" cap="rnd">
              <a:solidFill>
                <a:srgbClr val="FFC000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numRef>
              <c:f>'Prelievo Costante'!$B$3:$B$53</c:f>
              <c:numCache>
                <c:formatCode>General</c:formatCode>
                <c:ptCount val="51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  <c:pt idx="30">
                  <c:v>85</c:v>
                </c:pt>
                <c:pt idx="31">
                  <c:v>86</c:v>
                </c:pt>
                <c:pt idx="32">
                  <c:v>87</c:v>
                </c:pt>
                <c:pt idx="33">
                  <c:v>88</c:v>
                </c:pt>
                <c:pt idx="34">
                  <c:v>89</c:v>
                </c:pt>
                <c:pt idx="35">
                  <c:v>90</c:v>
                </c:pt>
                <c:pt idx="36">
                  <c:v>91</c:v>
                </c:pt>
                <c:pt idx="37">
                  <c:v>92</c:v>
                </c:pt>
                <c:pt idx="38">
                  <c:v>93</c:v>
                </c:pt>
                <c:pt idx="39">
                  <c:v>94</c:v>
                </c:pt>
                <c:pt idx="40">
                  <c:v>95</c:v>
                </c:pt>
                <c:pt idx="41">
                  <c:v>96</c:v>
                </c:pt>
                <c:pt idx="42">
                  <c:v>97</c:v>
                </c:pt>
                <c:pt idx="43">
                  <c:v>98</c:v>
                </c:pt>
                <c:pt idx="44">
                  <c:v>99</c:v>
                </c:pt>
                <c:pt idx="45">
                  <c:v>100</c:v>
                </c:pt>
                <c:pt idx="46">
                  <c:v>101</c:v>
                </c:pt>
                <c:pt idx="47">
                  <c:v>102</c:v>
                </c:pt>
                <c:pt idx="48">
                  <c:v>103</c:v>
                </c:pt>
                <c:pt idx="49">
                  <c:v>104</c:v>
                </c:pt>
                <c:pt idx="50">
                  <c:v>105</c:v>
                </c:pt>
              </c:numCache>
            </c:numRef>
          </c:cat>
          <c:val>
            <c:numRef>
              <c:f>'Prelievo Costante'!$C$3:$C$53</c:f>
              <c:numCache>
                <c:formatCode>#,##0</c:formatCode>
                <c:ptCount val="51"/>
                <c:pt idx="0">
                  <c:v>500000</c:v>
                </c:pt>
                <c:pt idx="1">
                  <c:v>504000</c:v>
                </c:pt>
                <c:pt idx="2">
                  <c:v>507570</c:v>
                </c:pt>
                <c:pt idx="3">
                  <c:v>510669.60000000003</c:v>
                </c:pt>
                <c:pt idx="4">
                  <c:v>513255.81300000008</c:v>
                </c:pt>
                <c:pt idx="5">
                  <c:v>515282.91864000011</c:v>
                </c:pt>
                <c:pt idx="6">
                  <c:v>516702.30901170016</c:v>
                </c:pt>
                <c:pt idx="7">
                  <c:v>517462.32623517618</c:v>
                </c:pt>
                <c:pt idx="8">
                  <c:v>517508.09137301275</c:v>
                </c:pt>
                <c:pt idx="9">
                  <c:v>516781.32423252345</c:v>
                </c:pt>
                <c:pt idx="10">
                  <c:v>515220.15358373552</c:v>
                </c:pt>
                <c:pt idx="11">
                  <c:v>512758.91729669576</c:v>
                </c:pt>
                <c:pt idx="12">
                  <c:v>509327.95187631721</c:v>
                </c:pt>
                <c:pt idx="13">
                  <c:v>504853.37084636331</c:v>
                </c:pt>
                <c:pt idx="14">
                  <c:v>499256.83140619867</c:v>
                </c:pt>
                <c:pt idx="15">
                  <c:v>492455.28875455132</c:v>
                </c:pt>
                <c:pt idx="16">
                  <c:v>484360.73744366289</c:v>
                </c:pt>
                <c:pt idx="17">
                  <c:v>474879.93909477151</c:v>
                </c:pt>
                <c:pt idx="18">
                  <c:v>463914.13577180333</c:v>
                </c:pt>
                <c:pt idx="19">
                  <c:v>451358.74827435554</c:v>
                </c:pt>
                <c:pt idx="20">
                  <c:v>437103.05857345421</c:v>
                </c:pt>
                <c:pt idx="21">
                  <c:v>445683.29392730672</c:v>
                </c:pt>
                <c:pt idx="22">
                  <c:v>454294.29352160729</c:v>
                </c:pt>
                <c:pt idx="23">
                  <c:v>462925.64814256091</c:v>
                </c:pt>
                <c:pt idx="24">
                  <c:v>471566.06969290838</c:v>
                </c:pt>
                <c:pt idx="25">
                  <c:v>480203.33649506979</c:v>
                </c:pt>
                <c:pt idx="26">
                  <c:v>488824.23553686478</c:v>
                </c:pt>
                <c:pt idx="27">
                  <c:v>497414.50149726076</c:v>
                </c:pt>
                <c:pt idx="28">
                  <c:v>505958.75238118303</c:v>
                </c:pt>
                <c:pt idx="29">
                  <c:v>514440.42158357328</c:v>
                </c:pt>
                <c:pt idx="30">
                  <c:v>522841.68619358289</c:v>
                </c:pt>
                <c:pt idx="31">
                  <c:v>531143.39134001802</c:v>
                </c:pt>
                <c:pt idx="32">
                  <c:v>539324.97036887764</c:v>
                </c:pt>
                <c:pt idx="33">
                  <c:v>547364.36063303589</c:v>
                </c:pt>
                <c:pt idx="34">
                  <c:v>555237.91466277349</c:v>
                </c:pt>
                <c:pt idx="35">
                  <c:v>562920.30647394049</c:v>
                </c:pt>
                <c:pt idx="36">
                  <c:v>570384.43275800673</c:v>
                </c:pt>
                <c:pt idx="37">
                  <c:v>577601.30868508725</c:v>
                </c:pt>
                <c:pt idx="38">
                  <c:v>584539.95803719736</c:v>
                </c:pt>
                <c:pt idx="39">
                  <c:v>591167.29737444862</c:v>
                </c:pt>
                <c:pt idx="40">
                  <c:v>597448.01392162417</c:v>
                </c:pt>
                <c:pt idx="41">
                  <c:v>603344.43684651214</c:v>
                </c:pt>
                <c:pt idx="42">
                  <c:v>608816.4015845086</c:v>
                </c:pt>
                <c:pt idx="43">
                  <c:v>613821.10684627504</c:v>
                </c:pt>
                <c:pt idx="44">
                  <c:v>618312.963926606</c:v>
                </c:pt>
                <c:pt idx="45">
                  <c:v>622243.43791309407</c:v>
                </c:pt>
                <c:pt idx="46">
                  <c:v>625560.88037261134</c:v>
                </c:pt>
                <c:pt idx="47">
                  <c:v>628210.35307202034</c:v>
                </c:pt>
                <c:pt idx="48">
                  <c:v>630133.44226682314</c:v>
                </c:pt>
                <c:pt idx="49">
                  <c:v>631268.06306760199</c:v>
                </c:pt>
                <c:pt idx="50">
                  <c:v>631548.25336904312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26-47FD-888E-67192873F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5604799"/>
        <c:axId val="345597119"/>
      </c:lineChart>
      <c:catAx>
        <c:axId val="345604799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45597119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345597119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456047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'Capitale da accumulare'!$C$2</c:f>
              <c:strCache>
                <c:ptCount val="1"/>
                <c:pt idx="0">
                  <c:v>Capitale Netto</c:v>
                </c:pt>
              </c:strCache>
            </c:strRef>
          </c:tx>
          <c:spPr>
            <a:ln w="22225" cap="rnd">
              <a:solidFill>
                <a:srgbClr val="FFC000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numRef>
              <c:f>'Capitale da accumulare'!$B$3:$B$53</c:f>
              <c:numCache>
                <c:formatCode>General</c:formatCode>
                <c:ptCount val="51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  <c:pt idx="30">
                  <c:v>85</c:v>
                </c:pt>
                <c:pt idx="31">
                  <c:v>86</c:v>
                </c:pt>
                <c:pt idx="32">
                  <c:v>87</c:v>
                </c:pt>
                <c:pt idx="33">
                  <c:v>88</c:v>
                </c:pt>
                <c:pt idx="34">
                  <c:v>89</c:v>
                </c:pt>
                <c:pt idx="35">
                  <c:v>90</c:v>
                </c:pt>
                <c:pt idx="36">
                  <c:v>91</c:v>
                </c:pt>
                <c:pt idx="37">
                  <c:v>92</c:v>
                </c:pt>
                <c:pt idx="38">
                  <c:v>93</c:v>
                </c:pt>
                <c:pt idx="39">
                  <c:v>94</c:v>
                </c:pt>
                <c:pt idx="40">
                  <c:v>95</c:v>
                </c:pt>
                <c:pt idx="41">
                  <c:v>96</c:v>
                </c:pt>
                <c:pt idx="42">
                  <c:v>97</c:v>
                </c:pt>
                <c:pt idx="43">
                  <c:v>98</c:v>
                </c:pt>
                <c:pt idx="44">
                  <c:v>99</c:v>
                </c:pt>
                <c:pt idx="45">
                  <c:v>100</c:v>
                </c:pt>
                <c:pt idx="46">
                  <c:v>101</c:v>
                </c:pt>
                <c:pt idx="47">
                  <c:v>102</c:v>
                </c:pt>
                <c:pt idx="48">
                  <c:v>103</c:v>
                </c:pt>
                <c:pt idx="49">
                  <c:v>104</c:v>
                </c:pt>
                <c:pt idx="50">
                  <c:v>105</c:v>
                </c:pt>
              </c:numCache>
            </c:numRef>
          </c:cat>
          <c:val>
            <c:numRef>
              <c:f>'Capitale da accumulare'!$C$3:$C$53</c:f>
              <c:numCache>
                <c:formatCode>#,##0</c:formatCode>
                <c:ptCount val="51"/>
                <c:pt idx="0">
                  <c:v>1046888.9648271069</c:v>
                </c:pt>
                <c:pt idx="1">
                  <c:v>1055264.0765457239</c:v>
                </c:pt>
                <c:pt idx="2">
                  <c:v>1062738.8637545896</c:v>
                </c:pt>
                <c:pt idx="3">
                  <c:v>1069228.7378253459</c:v>
                </c:pt>
                <c:pt idx="4">
                  <c:v>1074643.6935261309</c:v>
                </c:pt>
                <c:pt idx="5">
                  <c:v>1078888.0025762406</c:v>
                </c:pt>
                <c:pt idx="6">
                  <c:v>1081859.8908100699</c:v>
                </c:pt>
                <c:pt idx="7">
                  <c:v>1083451.198098741</c:v>
                </c:pt>
                <c:pt idx="8">
                  <c:v>1083547.0201342909</c:v>
                </c:pt>
                <c:pt idx="9">
                  <c:v>1082025.3311355365</c:v>
                </c:pt>
                <c:pt idx="10">
                  <c:v>1078756.5864866804</c:v>
                </c:pt>
                <c:pt idx="11">
                  <c:v>1073603.3042692125</c:v>
                </c:pt>
                <c:pt idx="12">
                  <c:v>1066419.6245946172</c:v>
                </c:pt>
                <c:pt idx="13">
                  <c:v>1057050.8455896503</c:v>
                </c:pt>
                <c:pt idx="14">
                  <c:v>1045332.9348273942</c:v>
                </c:pt>
                <c:pt idx="15">
                  <c:v>1031092.0149357731</c:v>
                </c:pt>
                <c:pt idx="16">
                  <c:v>1014143.8220505812</c:v>
                </c:pt>
                <c:pt idx="17">
                  <c:v>994293.13571217027</c:v>
                </c:pt>
                <c:pt idx="18">
                  <c:v>971333.17873361066</c:v>
                </c:pt>
                <c:pt idx="19">
                  <c:v>945044.98549319804</c:v>
                </c:pt>
                <c:pt idx="20">
                  <c:v>915196.73702545196</c:v>
                </c:pt>
                <c:pt idx="21">
                  <c:v>906196.47955528379</c:v>
                </c:pt>
                <c:pt idx="22">
                  <c:v>895103.4063819641</c:v>
                </c:pt>
                <c:pt idx="23">
                  <c:v>881763.59263544576</c:v>
                </c:pt>
                <c:pt idx="24">
                  <c:v>866013.93867963308</c:v>
                </c:pt>
                <c:pt idx="25">
                  <c:v>847681.66701840225</c:v>
                </c:pt>
                <c:pt idx="26">
                  <c:v>826583.79271625343</c:v>
                </c:pt>
                <c:pt idx="27">
                  <c:v>802526.56596940523</c:v>
                </c:pt>
                <c:pt idx="28">
                  <c:v>775304.88539373479</c:v>
                </c:pt>
                <c:pt idx="29">
                  <c:v>744701.68052305642</c:v>
                </c:pt>
                <c:pt idx="30">
                  <c:v>710487.26193463325</c:v>
                </c:pt>
                <c:pt idx="31">
                  <c:v>672418.63733835169</c:v>
                </c:pt>
                <c:pt idx="32">
                  <c:v>630238.7918814657</c:v>
                </c:pt>
                <c:pt idx="33">
                  <c:v>583675.93083202117</c:v>
                </c:pt>
                <c:pt idx="34">
                  <c:v>532442.68271079892</c:v>
                </c:pt>
                <c:pt idx="35">
                  <c:v>476235.26084363082</c:v>
                </c:pt>
                <c:pt idx="36">
                  <c:v>414732.58120302315</c:v>
                </c:pt>
                <c:pt idx="37">
                  <c:v>347595.33429990144</c:v>
                </c:pt>
                <c:pt idx="38">
                  <c:v>274465.00877272541</c:v>
                </c:pt>
                <c:pt idx="39">
                  <c:v>194962.8642019254</c:v>
                </c:pt>
                <c:pt idx="40">
                  <c:v>108688.85055230232</c:v>
                </c:pt>
                <c:pt idx="41">
                  <c:v>15220.471514406498</c:v>
                </c:pt>
                <c:pt idx="42">
                  <c:v>-85888.411122349469</c:v>
                </c:pt>
                <c:pt idx="43">
                  <c:v>-195108.83507731755</c:v>
                </c:pt>
                <c:pt idx="44">
                  <c:v>-312938.0603319995</c:v>
                </c:pt>
                <c:pt idx="45">
                  <c:v>-439900.96035444009</c:v>
                </c:pt>
                <c:pt idx="46">
                  <c:v>-576551.48528817785</c:v>
                </c:pt>
                <c:pt idx="47">
                  <c:v>-723474.20077608305</c:v>
                </c:pt>
                <c:pt idx="48">
                  <c:v>-881285.90627508832</c:v>
                </c:pt>
                <c:pt idx="49">
                  <c:v>-1050637.3369128499</c:v>
                </c:pt>
                <c:pt idx="50">
                  <c:v>-1232214.9531422199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16-4EA4-86DF-61F7F515E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5604799"/>
        <c:axId val="345597119"/>
      </c:lineChart>
      <c:catAx>
        <c:axId val="345604799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45597119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345597119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456047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123825</xdr:colOff>
      <xdr:row>3</xdr:row>
      <xdr:rowOff>95255</xdr:rowOff>
    </xdr:from>
    <xdr:to>
      <xdr:col>21</xdr:col>
      <xdr:colOff>371475</xdr:colOff>
      <xdr:row>30</xdr:row>
      <xdr:rowOff>123825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BE48210-D3D1-26D9-0A39-1A14C93B22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123825</xdr:colOff>
      <xdr:row>3</xdr:row>
      <xdr:rowOff>95255</xdr:rowOff>
    </xdr:from>
    <xdr:to>
      <xdr:col>22</xdr:col>
      <xdr:colOff>371475</xdr:colOff>
      <xdr:row>30</xdr:row>
      <xdr:rowOff>123825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B921D77-D56B-4999-B51A-53E45B3A09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D46B6-7DC3-47EE-AD67-A6BB8E8FE4B0}">
  <dimension ref="B2:Q53"/>
  <sheetViews>
    <sheetView tabSelected="1" zoomScale="90" zoomScaleNormal="90" workbookViewId="0">
      <pane ySplit="3" topLeftCell="A4" activePane="bottomLeft" state="frozen"/>
      <selection pane="bottomLeft" activeCell="C4" sqref="C4"/>
    </sheetView>
  </sheetViews>
  <sheetFormatPr defaultRowHeight="15" x14ac:dyDescent="0.25"/>
  <cols>
    <col min="1" max="1" width="3.7109375" style="5" customWidth="1"/>
    <col min="2" max="2" width="9.140625" style="5"/>
    <col min="3" max="3" width="9.85546875" style="5" bestFit="1" customWidth="1"/>
    <col min="4" max="5" width="9.140625" style="5"/>
    <col min="6" max="6" width="4.7109375" style="5" customWidth="1"/>
    <col min="7" max="7" width="9.7109375" style="5" customWidth="1"/>
    <col min="8" max="8" width="11.85546875" style="5" customWidth="1"/>
    <col min="9" max="9" width="11.5703125" style="5" customWidth="1"/>
    <col min="10" max="16384" width="9.140625" style="5"/>
  </cols>
  <sheetData>
    <row r="2" spans="2:17" s="2" customFormat="1" ht="45" x14ac:dyDescent="0.25">
      <c r="B2" s="1" t="s">
        <v>0</v>
      </c>
      <c r="C2" s="1" t="s">
        <v>1</v>
      </c>
      <c r="D2" s="1" t="s">
        <v>2</v>
      </c>
      <c r="E2" s="1" t="s">
        <v>3</v>
      </c>
      <c r="F2" s="1"/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</row>
    <row r="3" spans="2:17" x14ac:dyDescent="0.25">
      <c r="B3" s="3">
        <v>55</v>
      </c>
      <c r="C3" s="7">
        <v>500000</v>
      </c>
      <c r="D3" s="4">
        <f>C3*G3</f>
        <v>20000</v>
      </c>
      <c r="E3" s="4">
        <f t="shared" ref="E3:E34" si="0">IF(B3&lt;$J$3,0,$K$3*(1+$I$3)^(B3-B$3))</f>
        <v>0</v>
      </c>
      <c r="G3" s="8">
        <v>0.04</v>
      </c>
      <c r="H3" s="8">
        <v>0.05</v>
      </c>
      <c r="I3" s="8">
        <v>0.03</v>
      </c>
      <c r="J3" s="9">
        <v>75</v>
      </c>
      <c r="K3" s="7">
        <v>13000</v>
      </c>
    </row>
    <row r="4" spans="2:17" x14ac:dyDescent="0.25">
      <c r="B4" s="3">
        <v>56</v>
      </c>
      <c r="C4" s="4">
        <f>(C3-D3+E3)*(1+$H$3)</f>
        <v>504000</v>
      </c>
      <c r="D4" s="4">
        <f>D3*(1+$I$3)</f>
        <v>20600</v>
      </c>
      <c r="E4" s="4">
        <f t="shared" si="0"/>
        <v>0</v>
      </c>
    </row>
    <row r="5" spans="2:17" x14ac:dyDescent="0.25">
      <c r="B5" s="3">
        <v>57</v>
      </c>
      <c r="C5" s="4">
        <f t="shared" ref="C5:C24" si="1">(C4-D4+E4)*(1+$H$3)</f>
        <v>507570</v>
      </c>
      <c r="D5" s="4">
        <f t="shared" ref="D5:D24" si="2">D4*(1+$I$3)</f>
        <v>21218</v>
      </c>
      <c r="E5" s="4">
        <f t="shared" si="0"/>
        <v>0</v>
      </c>
    </row>
    <row r="6" spans="2:17" x14ac:dyDescent="0.25">
      <c r="B6" s="3">
        <v>58</v>
      </c>
      <c r="C6" s="4">
        <f t="shared" si="1"/>
        <v>510669.60000000003</v>
      </c>
      <c r="D6" s="4">
        <f t="shared" si="2"/>
        <v>21854.54</v>
      </c>
      <c r="E6" s="4">
        <f t="shared" si="0"/>
        <v>0</v>
      </c>
    </row>
    <row r="7" spans="2:17" x14ac:dyDescent="0.25">
      <c r="B7" s="3">
        <v>59</v>
      </c>
      <c r="C7" s="4">
        <f t="shared" si="1"/>
        <v>513255.81300000008</v>
      </c>
      <c r="D7" s="4">
        <f t="shared" si="2"/>
        <v>22510.176200000002</v>
      </c>
      <c r="E7" s="4">
        <f t="shared" si="0"/>
        <v>0</v>
      </c>
    </row>
    <row r="8" spans="2:17" x14ac:dyDescent="0.25">
      <c r="B8" s="3">
        <v>60</v>
      </c>
      <c r="C8" s="4">
        <f t="shared" si="1"/>
        <v>515282.91864000011</v>
      </c>
      <c r="D8" s="4">
        <f t="shared" si="2"/>
        <v>23185.481486000001</v>
      </c>
      <c r="E8" s="4">
        <f t="shared" si="0"/>
        <v>0</v>
      </c>
    </row>
    <row r="9" spans="2:17" x14ac:dyDescent="0.25">
      <c r="B9" s="3">
        <v>61</v>
      </c>
      <c r="C9" s="4">
        <f t="shared" si="1"/>
        <v>516702.30901170016</v>
      </c>
      <c r="D9" s="4">
        <f t="shared" si="2"/>
        <v>23881.04593058</v>
      </c>
      <c r="E9" s="4">
        <f t="shared" si="0"/>
        <v>0</v>
      </c>
    </row>
    <row r="10" spans="2:17" x14ac:dyDescent="0.25">
      <c r="B10" s="3">
        <v>62</v>
      </c>
      <c r="C10" s="4">
        <f t="shared" si="1"/>
        <v>517462.32623517618</v>
      </c>
      <c r="D10" s="4">
        <f t="shared" si="2"/>
        <v>24597.4773084974</v>
      </c>
      <c r="E10" s="4">
        <f t="shared" si="0"/>
        <v>0</v>
      </c>
      <c r="Q10" s="6"/>
    </row>
    <row r="11" spans="2:17" x14ac:dyDescent="0.25">
      <c r="B11" s="3">
        <v>63</v>
      </c>
      <c r="C11" s="4">
        <f t="shared" si="1"/>
        <v>517508.09137301275</v>
      </c>
      <c r="D11" s="4">
        <f t="shared" si="2"/>
        <v>25335.401627752322</v>
      </c>
      <c r="E11" s="4">
        <f t="shared" si="0"/>
        <v>0</v>
      </c>
    </row>
    <row r="12" spans="2:17" x14ac:dyDescent="0.25">
      <c r="B12" s="3">
        <v>64</v>
      </c>
      <c r="C12" s="4">
        <f t="shared" si="1"/>
        <v>516781.32423252345</v>
      </c>
      <c r="D12" s="4">
        <f t="shared" si="2"/>
        <v>26095.463676584892</v>
      </c>
      <c r="E12" s="4">
        <f t="shared" si="0"/>
        <v>0</v>
      </c>
    </row>
    <row r="13" spans="2:17" x14ac:dyDescent="0.25">
      <c r="B13" s="3">
        <v>65</v>
      </c>
      <c r="C13" s="4">
        <f t="shared" si="1"/>
        <v>515220.15358373552</v>
      </c>
      <c r="D13" s="4">
        <f t="shared" si="2"/>
        <v>26878.327586882438</v>
      </c>
      <c r="E13" s="4">
        <f t="shared" si="0"/>
        <v>0</v>
      </c>
    </row>
    <row r="14" spans="2:17" x14ac:dyDescent="0.25">
      <c r="B14" s="3">
        <v>66</v>
      </c>
      <c r="C14" s="4">
        <f t="shared" si="1"/>
        <v>512758.91729669576</v>
      </c>
      <c r="D14" s="4">
        <f t="shared" si="2"/>
        <v>27684.677414488913</v>
      </c>
      <c r="E14" s="4">
        <f t="shared" si="0"/>
        <v>0</v>
      </c>
    </row>
    <row r="15" spans="2:17" x14ac:dyDescent="0.25">
      <c r="B15" s="3">
        <v>67</v>
      </c>
      <c r="C15" s="4">
        <f t="shared" si="1"/>
        <v>509327.95187631721</v>
      </c>
      <c r="D15" s="4">
        <f t="shared" si="2"/>
        <v>28515.21773692358</v>
      </c>
      <c r="E15" s="4">
        <f t="shared" si="0"/>
        <v>0</v>
      </c>
    </row>
    <row r="16" spans="2:17" x14ac:dyDescent="0.25">
      <c r="B16" s="3">
        <v>68</v>
      </c>
      <c r="C16" s="4">
        <f t="shared" si="1"/>
        <v>504853.37084636331</v>
      </c>
      <c r="D16" s="4">
        <f t="shared" si="2"/>
        <v>29370.674269031289</v>
      </c>
      <c r="E16" s="4">
        <f t="shared" si="0"/>
        <v>0</v>
      </c>
    </row>
    <row r="17" spans="2:5" x14ac:dyDescent="0.25">
      <c r="B17" s="3">
        <v>69</v>
      </c>
      <c r="C17" s="4">
        <f t="shared" si="1"/>
        <v>499256.83140619867</v>
      </c>
      <c r="D17" s="4">
        <f t="shared" si="2"/>
        <v>30251.79449710223</v>
      </c>
      <c r="E17" s="4">
        <f t="shared" si="0"/>
        <v>0</v>
      </c>
    </row>
    <row r="18" spans="2:5" x14ac:dyDescent="0.25">
      <c r="B18" s="3">
        <v>70</v>
      </c>
      <c r="C18" s="4">
        <f t="shared" si="1"/>
        <v>492455.28875455132</v>
      </c>
      <c r="D18" s="4">
        <f t="shared" si="2"/>
        <v>31159.348332015299</v>
      </c>
      <c r="E18" s="4">
        <f t="shared" si="0"/>
        <v>0</v>
      </c>
    </row>
    <row r="19" spans="2:5" x14ac:dyDescent="0.25">
      <c r="B19" s="3">
        <v>71</v>
      </c>
      <c r="C19" s="4">
        <f t="shared" si="1"/>
        <v>484360.73744366289</v>
      </c>
      <c r="D19" s="4">
        <f t="shared" si="2"/>
        <v>32094.12878197576</v>
      </c>
      <c r="E19" s="4">
        <f t="shared" si="0"/>
        <v>0</v>
      </c>
    </row>
    <row r="20" spans="2:5" x14ac:dyDescent="0.25">
      <c r="B20" s="3">
        <v>72</v>
      </c>
      <c r="C20" s="4">
        <f t="shared" si="1"/>
        <v>474879.93909477151</v>
      </c>
      <c r="D20" s="4">
        <f t="shared" si="2"/>
        <v>33056.952645435034</v>
      </c>
      <c r="E20" s="4">
        <f t="shared" si="0"/>
        <v>0</v>
      </c>
    </row>
    <row r="21" spans="2:5" x14ac:dyDescent="0.25">
      <c r="B21" s="3">
        <v>73</v>
      </c>
      <c r="C21" s="4">
        <f t="shared" si="1"/>
        <v>463914.13577180333</v>
      </c>
      <c r="D21" s="4">
        <f t="shared" si="2"/>
        <v>34048.661224798088</v>
      </c>
      <c r="E21" s="4">
        <f t="shared" si="0"/>
        <v>0</v>
      </c>
    </row>
    <row r="22" spans="2:5" x14ac:dyDescent="0.25">
      <c r="B22" s="3">
        <v>74</v>
      </c>
      <c r="C22" s="4">
        <f t="shared" si="1"/>
        <v>451358.74827435554</v>
      </c>
      <c r="D22" s="4">
        <f t="shared" si="2"/>
        <v>35070.121061542035</v>
      </c>
      <c r="E22" s="4">
        <f t="shared" si="0"/>
        <v>0</v>
      </c>
    </row>
    <row r="23" spans="2:5" x14ac:dyDescent="0.25">
      <c r="B23" s="3">
        <v>75</v>
      </c>
      <c r="C23" s="4">
        <f t="shared" si="1"/>
        <v>437103.05857345421</v>
      </c>
      <c r="D23" s="4">
        <f t="shared" si="2"/>
        <v>36122.2246933883</v>
      </c>
      <c r="E23" s="4">
        <f t="shared" si="0"/>
        <v>23479.446050702372</v>
      </c>
    </row>
    <row r="24" spans="2:5" x14ac:dyDescent="0.25">
      <c r="B24" s="3">
        <v>76</v>
      </c>
      <c r="C24" s="4">
        <f t="shared" si="1"/>
        <v>445683.29392730672</v>
      </c>
      <c r="D24" s="4">
        <f t="shared" si="2"/>
        <v>37205.891434189951</v>
      </c>
      <c r="E24" s="4">
        <f t="shared" si="0"/>
        <v>24183.82943222344</v>
      </c>
    </row>
    <row r="25" spans="2:5" x14ac:dyDescent="0.25">
      <c r="B25" s="3">
        <v>77</v>
      </c>
      <c r="C25" s="4">
        <f t="shared" ref="C25:C53" si="3">(C24-D24+E24)*(1+$H$3)</f>
        <v>454294.29352160729</v>
      </c>
      <c r="D25" s="4">
        <f t="shared" ref="D25:D53" si="4">D24*(1+$I$3)</f>
        <v>38322.068177215653</v>
      </c>
      <c r="E25" s="4">
        <f t="shared" si="0"/>
        <v>24909.344315190145</v>
      </c>
    </row>
    <row r="26" spans="2:5" x14ac:dyDescent="0.25">
      <c r="B26" s="3">
        <v>78</v>
      </c>
      <c r="C26" s="4">
        <f t="shared" si="3"/>
        <v>462925.64814256091</v>
      </c>
      <c r="D26" s="4">
        <f t="shared" si="4"/>
        <v>39471.730222532125</v>
      </c>
      <c r="E26" s="4">
        <f t="shared" si="0"/>
        <v>25656.624644645854</v>
      </c>
    </row>
    <row r="27" spans="2:5" x14ac:dyDescent="0.25">
      <c r="B27" s="3">
        <v>79</v>
      </c>
      <c r="C27" s="4">
        <f t="shared" si="3"/>
        <v>471566.06969290838</v>
      </c>
      <c r="D27" s="4">
        <f t="shared" si="4"/>
        <v>40655.88212920809</v>
      </c>
      <c r="E27" s="4">
        <f t="shared" si="0"/>
        <v>26426.323383985222</v>
      </c>
    </row>
    <row r="28" spans="2:5" x14ac:dyDescent="0.25">
      <c r="B28" s="3">
        <v>80</v>
      </c>
      <c r="C28" s="4">
        <f t="shared" si="3"/>
        <v>480203.33649506979</v>
      </c>
      <c r="D28" s="4">
        <f t="shared" si="4"/>
        <v>41875.558593084337</v>
      </c>
      <c r="E28" s="4">
        <f t="shared" si="0"/>
        <v>27219.113085504781</v>
      </c>
    </row>
    <row r="29" spans="2:5" x14ac:dyDescent="0.25">
      <c r="B29" s="3">
        <v>81</v>
      </c>
      <c r="C29" s="4">
        <f t="shared" si="3"/>
        <v>488824.23553686478</v>
      </c>
      <c r="D29" s="4">
        <f t="shared" si="4"/>
        <v>43131.825350876868</v>
      </c>
      <c r="E29" s="4">
        <f t="shared" si="0"/>
        <v>28035.686478069929</v>
      </c>
    </row>
    <row r="30" spans="2:5" x14ac:dyDescent="0.25">
      <c r="B30" s="3">
        <v>82</v>
      </c>
      <c r="C30" s="4">
        <f t="shared" si="3"/>
        <v>497414.50149726076</v>
      </c>
      <c r="D30" s="4">
        <f t="shared" si="4"/>
        <v>44425.780111403175</v>
      </c>
      <c r="E30" s="4">
        <f t="shared" si="0"/>
        <v>28876.757072412023</v>
      </c>
    </row>
    <row r="31" spans="2:5" x14ac:dyDescent="0.25">
      <c r="B31" s="3">
        <v>83</v>
      </c>
      <c r="C31" s="4">
        <f t="shared" si="3"/>
        <v>505958.75238118303</v>
      </c>
      <c r="D31" s="4">
        <f t="shared" si="4"/>
        <v>45758.553514745268</v>
      </c>
      <c r="E31" s="4">
        <f t="shared" si="0"/>
        <v>29743.059784584384</v>
      </c>
    </row>
    <row r="32" spans="2:5" x14ac:dyDescent="0.25">
      <c r="B32" s="3">
        <v>84</v>
      </c>
      <c r="C32" s="4">
        <f t="shared" si="3"/>
        <v>514440.42158357328</v>
      </c>
      <c r="D32" s="4">
        <f t="shared" si="4"/>
        <v>47131.310120187627</v>
      </c>
      <c r="E32" s="4">
        <f t="shared" si="0"/>
        <v>30635.35157812191</v>
      </c>
    </row>
    <row r="33" spans="2:5" x14ac:dyDescent="0.25">
      <c r="B33" s="3">
        <v>85</v>
      </c>
      <c r="C33" s="4">
        <f t="shared" si="3"/>
        <v>522841.68619358289</v>
      </c>
      <c r="D33" s="4">
        <f t="shared" si="4"/>
        <v>48545.249423793255</v>
      </c>
      <c r="E33" s="4">
        <f t="shared" si="0"/>
        <v>31554.412125465569</v>
      </c>
    </row>
    <row r="34" spans="2:5" x14ac:dyDescent="0.25">
      <c r="B34" s="3">
        <v>86</v>
      </c>
      <c r="C34" s="4">
        <f t="shared" si="3"/>
        <v>531143.39134001802</v>
      </c>
      <c r="D34" s="4">
        <f t="shared" si="4"/>
        <v>50001.606906507055</v>
      </c>
      <c r="E34" s="4">
        <f t="shared" si="0"/>
        <v>32501.044489229542</v>
      </c>
    </row>
    <row r="35" spans="2:5" x14ac:dyDescent="0.25">
      <c r="B35" s="3">
        <v>87</v>
      </c>
      <c r="C35" s="4">
        <f t="shared" si="3"/>
        <v>539324.97036887764</v>
      </c>
      <c r="D35" s="4">
        <f t="shared" si="4"/>
        <v>51501.655113702269</v>
      </c>
      <c r="E35" s="4">
        <f t="shared" ref="E35:E53" si="5">IF(B35&lt;$J$3,0,$K$3*(1+$I$3)^(B35-B$3))</f>
        <v>33476.075823906423</v>
      </c>
    </row>
    <row r="36" spans="2:5" x14ac:dyDescent="0.25">
      <c r="B36" s="3">
        <v>88</v>
      </c>
      <c r="C36" s="4">
        <f t="shared" si="3"/>
        <v>547364.36063303589</v>
      </c>
      <c r="D36" s="4">
        <f t="shared" si="4"/>
        <v>53046.70476711334</v>
      </c>
      <c r="E36" s="4">
        <f t="shared" si="5"/>
        <v>34480.358098623612</v>
      </c>
    </row>
    <row r="37" spans="2:5" x14ac:dyDescent="0.25">
      <c r="B37" s="3">
        <v>89</v>
      </c>
      <c r="C37" s="4">
        <f t="shared" si="3"/>
        <v>555237.91466277349</v>
      </c>
      <c r="D37" s="4">
        <f t="shared" si="4"/>
        <v>54638.105910126746</v>
      </c>
      <c r="E37" s="4">
        <f t="shared" si="5"/>
        <v>35514.768841582314</v>
      </c>
    </row>
    <row r="38" spans="2:5" x14ac:dyDescent="0.25">
      <c r="B38" s="3">
        <v>90</v>
      </c>
      <c r="C38" s="4">
        <f t="shared" si="3"/>
        <v>562920.30647394049</v>
      </c>
      <c r="D38" s="4">
        <f t="shared" si="4"/>
        <v>56277.249087430551</v>
      </c>
      <c r="E38" s="4">
        <f t="shared" si="5"/>
        <v>36580.211906829791</v>
      </c>
    </row>
    <row r="39" spans="2:5" x14ac:dyDescent="0.25">
      <c r="B39" s="3">
        <v>91</v>
      </c>
      <c r="C39" s="4">
        <f t="shared" si="3"/>
        <v>570384.43275800673</v>
      </c>
      <c r="D39" s="4">
        <f t="shared" si="4"/>
        <v>57965.56656005347</v>
      </c>
      <c r="E39" s="4">
        <f t="shared" si="5"/>
        <v>37677.618264034681</v>
      </c>
    </row>
    <row r="40" spans="2:5" x14ac:dyDescent="0.25">
      <c r="B40" s="3">
        <v>92</v>
      </c>
      <c r="C40" s="4">
        <f t="shared" si="3"/>
        <v>577601.30868508725</v>
      </c>
      <c r="D40" s="4">
        <f t="shared" si="4"/>
        <v>59704.533556855073</v>
      </c>
      <c r="E40" s="4">
        <f t="shared" si="5"/>
        <v>38807.94681195572</v>
      </c>
    </row>
    <row r="41" spans="2:5" x14ac:dyDescent="0.25">
      <c r="B41" s="3">
        <v>93</v>
      </c>
      <c r="C41" s="4">
        <f t="shared" si="3"/>
        <v>584539.95803719736</v>
      </c>
      <c r="D41" s="4">
        <f t="shared" si="4"/>
        <v>61495.669563560725</v>
      </c>
      <c r="E41" s="4">
        <f t="shared" si="5"/>
        <v>39972.185216314392</v>
      </c>
    </row>
    <row r="42" spans="2:5" x14ac:dyDescent="0.25">
      <c r="B42" s="3">
        <v>94</v>
      </c>
      <c r="C42" s="4">
        <f t="shared" si="3"/>
        <v>591167.29737444862</v>
      </c>
      <c r="D42" s="4">
        <f t="shared" si="4"/>
        <v>63340.539650467545</v>
      </c>
      <c r="E42" s="4">
        <f t="shared" si="5"/>
        <v>41171.350772803831</v>
      </c>
    </row>
    <row r="43" spans="2:5" x14ac:dyDescent="0.25">
      <c r="B43" s="3">
        <v>95</v>
      </c>
      <c r="C43" s="4">
        <f t="shared" si="3"/>
        <v>597448.01392162417</v>
      </c>
      <c r="D43" s="4">
        <f t="shared" si="4"/>
        <v>65240.755839981575</v>
      </c>
      <c r="E43" s="4">
        <f t="shared" si="5"/>
        <v>42406.491295987937</v>
      </c>
    </row>
    <row r="44" spans="2:5" x14ac:dyDescent="0.25">
      <c r="B44" s="3">
        <v>96</v>
      </c>
      <c r="C44" s="4">
        <f t="shared" si="3"/>
        <v>603344.43684651214</v>
      </c>
      <c r="D44" s="4">
        <f t="shared" si="4"/>
        <v>67197.978515181021</v>
      </c>
      <c r="E44" s="4">
        <f t="shared" si="5"/>
        <v>43678.686034867576</v>
      </c>
    </row>
    <row r="45" spans="2:5" x14ac:dyDescent="0.25">
      <c r="B45" s="3">
        <v>97</v>
      </c>
      <c r="C45" s="4">
        <f t="shared" si="3"/>
        <v>608816.4015845086</v>
      </c>
      <c r="D45" s="4">
        <f t="shared" si="4"/>
        <v>69213.917870636447</v>
      </c>
      <c r="E45" s="4">
        <f t="shared" si="5"/>
        <v>44989.046615913605</v>
      </c>
    </row>
    <row r="46" spans="2:5" x14ac:dyDescent="0.25">
      <c r="B46" s="3">
        <v>98</v>
      </c>
      <c r="C46" s="4">
        <f t="shared" si="3"/>
        <v>613821.10684627504</v>
      </c>
      <c r="D46" s="4">
        <f t="shared" si="4"/>
        <v>71290.335406755548</v>
      </c>
      <c r="E46" s="4">
        <f t="shared" si="5"/>
        <v>46338.718014391015</v>
      </c>
    </row>
    <row r="47" spans="2:5" x14ac:dyDescent="0.25">
      <c r="B47" s="3">
        <v>99</v>
      </c>
      <c r="C47" s="4">
        <f t="shared" si="3"/>
        <v>618312.963926606</v>
      </c>
      <c r="D47" s="4">
        <f t="shared" si="4"/>
        <v>73429.045468958211</v>
      </c>
      <c r="E47" s="4">
        <f t="shared" si="5"/>
        <v>47728.879554822735</v>
      </c>
    </row>
    <row r="48" spans="2:5" x14ac:dyDescent="0.25">
      <c r="B48" s="3">
        <v>100</v>
      </c>
      <c r="C48" s="4">
        <f t="shared" si="3"/>
        <v>622243.43791309407</v>
      </c>
      <c r="D48" s="4">
        <f t="shared" si="4"/>
        <v>75631.91683302696</v>
      </c>
      <c r="E48" s="4">
        <f t="shared" si="5"/>
        <v>49160.745941467423</v>
      </c>
    </row>
    <row r="49" spans="2:5" x14ac:dyDescent="0.25">
      <c r="B49" s="3">
        <v>101</v>
      </c>
      <c r="C49" s="4">
        <f t="shared" si="3"/>
        <v>625560.88037261134</v>
      </c>
      <c r="D49" s="4">
        <f t="shared" si="4"/>
        <v>77900.874338017777</v>
      </c>
      <c r="E49" s="4">
        <f t="shared" si="5"/>
        <v>50635.568319711441</v>
      </c>
    </row>
    <row r="50" spans="2:5" x14ac:dyDescent="0.25">
      <c r="B50" s="3">
        <v>102</v>
      </c>
      <c r="C50" s="4">
        <f t="shared" si="3"/>
        <v>628210.35307202034</v>
      </c>
      <c r="D50" s="4">
        <f t="shared" si="4"/>
        <v>80237.900568158308</v>
      </c>
      <c r="E50" s="4">
        <f t="shared" si="5"/>
        <v>52154.635369302792</v>
      </c>
    </row>
    <row r="51" spans="2:5" x14ac:dyDescent="0.25">
      <c r="B51" s="3">
        <v>103</v>
      </c>
      <c r="C51" s="4">
        <f t="shared" si="3"/>
        <v>630133.44226682314</v>
      </c>
      <c r="D51" s="4">
        <f t="shared" si="4"/>
        <v>82645.037585203056</v>
      </c>
      <c r="E51" s="4">
        <f t="shared" si="5"/>
        <v>53719.274430381869</v>
      </c>
    </row>
    <row r="52" spans="2:5" x14ac:dyDescent="0.25">
      <c r="B52" s="3">
        <v>104</v>
      </c>
      <c r="C52" s="4">
        <f t="shared" si="3"/>
        <v>631268.06306760199</v>
      </c>
      <c r="D52" s="4">
        <f t="shared" si="4"/>
        <v>85124.388712759144</v>
      </c>
      <c r="E52" s="4">
        <f t="shared" si="5"/>
        <v>55330.852663293321</v>
      </c>
    </row>
    <row r="53" spans="2:5" x14ac:dyDescent="0.25">
      <c r="B53" s="3">
        <v>105</v>
      </c>
      <c r="C53" s="4">
        <f t="shared" si="3"/>
        <v>631548.25336904312</v>
      </c>
      <c r="D53" s="4">
        <f t="shared" si="4"/>
        <v>87678.120374141916</v>
      </c>
      <c r="E53" s="4">
        <f t="shared" si="5"/>
        <v>56990.778243192122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8175C-A74C-4C65-9EA6-34B3EC0FAD4C}">
  <dimension ref="B2:R53"/>
  <sheetViews>
    <sheetView zoomScale="90" zoomScaleNormal="90" workbookViewId="0">
      <pane ySplit="3" topLeftCell="A4" activePane="bottomLeft" state="frozen"/>
      <selection pane="bottomLeft" activeCell="C3" sqref="C3"/>
    </sheetView>
  </sheetViews>
  <sheetFormatPr defaultRowHeight="15" x14ac:dyDescent="0.25"/>
  <cols>
    <col min="1" max="1" width="3.7109375" style="5" customWidth="1"/>
    <col min="2" max="2" width="9.140625" style="5"/>
    <col min="3" max="3" width="9.85546875" style="5" bestFit="1" customWidth="1"/>
    <col min="4" max="5" width="9.140625" style="5"/>
    <col min="6" max="6" width="4.7109375" style="5" customWidth="1"/>
    <col min="7" max="7" width="9.7109375" style="5" customWidth="1"/>
    <col min="8" max="8" width="11.85546875" style="5" customWidth="1"/>
    <col min="9" max="9" width="11.5703125" style="5" customWidth="1"/>
    <col min="10" max="16384" width="9.140625" style="5"/>
  </cols>
  <sheetData>
    <row r="2" spans="2:18" s="2" customFormat="1" ht="45" x14ac:dyDescent="0.25">
      <c r="B2" s="1" t="s">
        <v>0</v>
      </c>
      <c r="C2" s="1" t="s">
        <v>1</v>
      </c>
      <c r="D2" s="1" t="s">
        <v>2</v>
      </c>
      <c r="E2" s="1" t="s">
        <v>3</v>
      </c>
      <c r="F2" s="1"/>
      <c r="G2" s="1" t="s">
        <v>4</v>
      </c>
      <c r="H2" s="1" t="s">
        <v>5</v>
      </c>
      <c r="I2" s="1" t="s">
        <v>6</v>
      </c>
      <c r="J2" s="1" t="s">
        <v>9</v>
      </c>
      <c r="K2" s="1" t="s">
        <v>7</v>
      </c>
      <c r="L2" s="1" t="s">
        <v>8</v>
      </c>
    </row>
    <row r="3" spans="2:18" x14ac:dyDescent="0.25">
      <c r="B3" s="3">
        <v>55</v>
      </c>
      <c r="C3" s="10">
        <f>'Prelievo Costante'!C3*(1+I3)^(B3-J$3)</f>
        <v>1046888.9648271069</v>
      </c>
      <c r="D3" s="4">
        <f>C3*G3</f>
        <v>41875.558593084279</v>
      </c>
      <c r="E3" s="4">
        <f t="shared" ref="E3:E22" si="0">IF(B3&lt;$K$3,0,$L$3*(1+$I$3)^(B3-B$3))</f>
        <v>0</v>
      </c>
      <c r="G3" s="8">
        <v>0.04</v>
      </c>
      <c r="H3" s="8">
        <v>0.05</v>
      </c>
      <c r="I3" s="8">
        <v>0.03</v>
      </c>
      <c r="J3" s="9">
        <v>30</v>
      </c>
      <c r="K3" s="9">
        <v>75</v>
      </c>
      <c r="L3" s="7">
        <v>13000</v>
      </c>
    </row>
    <row r="4" spans="2:18" x14ac:dyDescent="0.25">
      <c r="B4" s="3">
        <v>56</v>
      </c>
      <c r="C4" s="4">
        <f>(C3-D3+E3)*(1+$H$3)</f>
        <v>1055264.0765457239</v>
      </c>
      <c r="D4" s="4">
        <f>D3*(1+$I$3)</f>
        <v>43131.82535087681</v>
      </c>
      <c r="E4" s="4">
        <f t="shared" si="0"/>
        <v>0</v>
      </c>
    </row>
    <row r="5" spans="2:18" x14ac:dyDescent="0.25">
      <c r="B5" s="3">
        <v>57</v>
      </c>
      <c r="C5" s="4">
        <f t="shared" ref="C5:C53" si="1">(C4-D4+E4)*(1+$H$3)</f>
        <v>1062738.8637545896</v>
      </c>
      <c r="D5" s="4">
        <f t="shared" ref="D5:D53" si="2">D4*(1+$I$3)</f>
        <v>44425.780111403117</v>
      </c>
      <c r="E5" s="4">
        <f t="shared" si="0"/>
        <v>0</v>
      </c>
    </row>
    <row r="6" spans="2:18" x14ac:dyDescent="0.25">
      <c r="B6" s="3">
        <v>58</v>
      </c>
      <c r="C6" s="4">
        <f t="shared" si="1"/>
        <v>1069228.7378253459</v>
      </c>
      <c r="D6" s="4">
        <f t="shared" si="2"/>
        <v>45758.55351474521</v>
      </c>
      <c r="E6" s="4">
        <f t="shared" si="0"/>
        <v>0</v>
      </c>
    </row>
    <row r="7" spans="2:18" x14ac:dyDescent="0.25">
      <c r="B7" s="3">
        <v>59</v>
      </c>
      <c r="C7" s="4">
        <f t="shared" si="1"/>
        <v>1074643.6935261309</v>
      </c>
      <c r="D7" s="4">
        <f t="shared" si="2"/>
        <v>47131.310120187569</v>
      </c>
      <c r="E7" s="4">
        <f t="shared" si="0"/>
        <v>0</v>
      </c>
    </row>
    <row r="8" spans="2:18" x14ac:dyDescent="0.25">
      <c r="B8" s="3">
        <v>60</v>
      </c>
      <c r="C8" s="4">
        <f t="shared" si="1"/>
        <v>1078888.0025762406</v>
      </c>
      <c r="D8" s="4">
        <f t="shared" si="2"/>
        <v>48545.249423793197</v>
      </c>
      <c r="E8" s="4">
        <f t="shared" si="0"/>
        <v>0</v>
      </c>
    </row>
    <row r="9" spans="2:18" x14ac:dyDescent="0.25">
      <c r="B9" s="3">
        <v>61</v>
      </c>
      <c r="C9" s="4">
        <f t="shared" si="1"/>
        <v>1081859.8908100699</v>
      </c>
      <c r="D9" s="4">
        <f t="shared" si="2"/>
        <v>50001.606906506997</v>
      </c>
      <c r="E9" s="4">
        <f t="shared" si="0"/>
        <v>0</v>
      </c>
    </row>
    <row r="10" spans="2:18" x14ac:dyDescent="0.25">
      <c r="B10" s="3">
        <v>62</v>
      </c>
      <c r="C10" s="4">
        <f t="shared" si="1"/>
        <v>1083451.198098741</v>
      </c>
      <c r="D10" s="4">
        <f t="shared" si="2"/>
        <v>51501.655113702211</v>
      </c>
      <c r="E10" s="4">
        <f t="shared" si="0"/>
        <v>0</v>
      </c>
      <c r="R10" s="6"/>
    </row>
    <row r="11" spans="2:18" x14ac:dyDescent="0.25">
      <c r="B11" s="3">
        <v>63</v>
      </c>
      <c r="C11" s="4">
        <f t="shared" si="1"/>
        <v>1083547.0201342909</v>
      </c>
      <c r="D11" s="4">
        <f t="shared" si="2"/>
        <v>53046.704767113275</v>
      </c>
      <c r="E11" s="4">
        <f t="shared" si="0"/>
        <v>0</v>
      </c>
    </row>
    <row r="12" spans="2:18" x14ac:dyDescent="0.25">
      <c r="B12" s="3">
        <v>64</v>
      </c>
      <c r="C12" s="4">
        <f t="shared" si="1"/>
        <v>1082025.3311355365</v>
      </c>
      <c r="D12" s="4">
        <f t="shared" si="2"/>
        <v>54638.105910126673</v>
      </c>
      <c r="E12" s="4">
        <f t="shared" si="0"/>
        <v>0</v>
      </c>
    </row>
    <row r="13" spans="2:18" x14ac:dyDescent="0.25">
      <c r="B13" s="3">
        <v>65</v>
      </c>
      <c r="C13" s="4">
        <f t="shared" si="1"/>
        <v>1078756.5864866804</v>
      </c>
      <c r="D13" s="4">
        <f t="shared" si="2"/>
        <v>56277.249087430471</v>
      </c>
      <c r="E13" s="4">
        <f t="shared" si="0"/>
        <v>0</v>
      </c>
    </row>
    <row r="14" spans="2:18" x14ac:dyDescent="0.25">
      <c r="B14" s="3">
        <v>66</v>
      </c>
      <c r="C14" s="4">
        <f t="shared" si="1"/>
        <v>1073603.3042692125</v>
      </c>
      <c r="D14" s="4">
        <f t="shared" si="2"/>
        <v>57965.56656005339</v>
      </c>
      <c r="E14" s="4">
        <f t="shared" si="0"/>
        <v>0</v>
      </c>
    </row>
    <row r="15" spans="2:18" x14ac:dyDescent="0.25">
      <c r="B15" s="3">
        <v>67</v>
      </c>
      <c r="C15" s="4">
        <f t="shared" si="1"/>
        <v>1066419.6245946172</v>
      </c>
      <c r="D15" s="4">
        <f t="shared" si="2"/>
        <v>59704.533556854993</v>
      </c>
      <c r="E15" s="4">
        <f t="shared" si="0"/>
        <v>0</v>
      </c>
    </row>
    <row r="16" spans="2:18" x14ac:dyDescent="0.25">
      <c r="B16" s="3">
        <v>68</v>
      </c>
      <c r="C16" s="4">
        <f t="shared" si="1"/>
        <v>1057050.8455896503</v>
      </c>
      <c r="D16" s="4">
        <f t="shared" si="2"/>
        <v>61495.669563560645</v>
      </c>
      <c r="E16" s="4">
        <f t="shared" si="0"/>
        <v>0</v>
      </c>
    </row>
    <row r="17" spans="2:5" x14ac:dyDescent="0.25">
      <c r="B17" s="3">
        <v>69</v>
      </c>
      <c r="C17" s="4">
        <f t="shared" si="1"/>
        <v>1045332.9348273942</v>
      </c>
      <c r="D17" s="4">
        <f t="shared" si="2"/>
        <v>63340.539650467465</v>
      </c>
      <c r="E17" s="4">
        <f t="shared" si="0"/>
        <v>0</v>
      </c>
    </row>
    <row r="18" spans="2:5" x14ac:dyDescent="0.25">
      <c r="B18" s="3">
        <v>70</v>
      </c>
      <c r="C18" s="4">
        <f t="shared" si="1"/>
        <v>1031092.0149357731</v>
      </c>
      <c r="D18" s="4">
        <f t="shared" si="2"/>
        <v>65240.755839981488</v>
      </c>
      <c r="E18" s="4">
        <f t="shared" si="0"/>
        <v>0</v>
      </c>
    </row>
    <row r="19" spans="2:5" x14ac:dyDescent="0.25">
      <c r="B19" s="3">
        <v>71</v>
      </c>
      <c r="C19" s="4">
        <f t="shared" si="1"/>
        <v>1014143.8220505812</v>
      </c>
      <c r="D19" s="4">
        <f t="shared" si="2"/>
        <v>67197.978515180934</v>
      </c>
      <c r="E19" s="4">
        <f t="shared" si="0"/>
        <v>0</v>
      </c>
    </row>
    <row r="20" spans="2:5" x14ac:dyDescent="0.25">
      <c r="B20" s="3">
        <v>72</v>
      </c>
      <c r="C20" s="4">
        <f t="shared" si="1"/>
        <v>994293.13571217027</v>
      </c>
      <c r="D20" s="4">
        <f t="shared" si="2"/>
        <v>69213.91787063636</v>
      </c>
      <c r="E20" s="4">
        <f t="shared" si="0"/>
        <v>0</v>
      </c>
    </row>
    <row r="21" spans="2:5" x14ac:dyDescent="0.25">
      <c r="B21" s="3">
        <v>73</v>
      </c>
      <c r="C21" s="4">
        <f t="shared" si="1"/>
        <v>971333.17873361066</v>
      </c>
      <c r="D21" s="4">
        <f t="shared" si="2"/>
        <v>71290.335406755446</v>
      </c>
      <c r="E21" s="4">
        <f t="shared" si="0"/>
        <v>0</v>
      </c>
    </row>
    <row r="22" spans="2:5" x14ac:dyDescent="0.25">
      <c r="B22" s="3">
        <v>74</v>
      </c>
      <c r="C22" s="4">
        <f t="shared" si="1"/>
        <v>945044.98549319804</v>
      </c>
      <c r="D22" s="4">
        <f t="shared" si="2"/>
        <v>73429.045468958109</v>
      </c>
      <c r="E22" s="4">
        <f t="shared" si="0"/>
        <v>0</v>
      </c>
    </row>
    <row r="23" spans="2:5" x14ac:dyDescent="0.25">
      <c r="B23" s="3">
        <v>75</v>
      </c>
      <c r="C23" s="4">
        <f t="shared" si="1"/>
        <v>915196.73702545196</v>
      </c>
      <c r="D23" s="4">
        <f t="shared" si="2"/>
        <v>75631.916833026859</v>
      </c>
      <c r="E23" s="4">
        <f>IF(B23&lt;$K$3,0,$L$3*(1+$I$3)^(B23-B$3))</f>
        <v>23479.446050702372</v>
      </c>
    </row>
    <row r="24" spans="2:5" x14ac:dyDescent="0.25">
      <c r="B24" s="3">
        <v>76</v>
      </c>
      <c r="C24" s="4">
        <f t="shared" si="1"/>
        <v>906196.47955528379</v>
      </c>
      <c r="D24" s="4">
        <f t="shared" si="2"/>
        <v>77900.87433801766</v>
      </c>
      <c r="E24" s="4">
        <f t="shared" ref="E24:E53" si="3">IF(B24&lt;$K$3,0,$L$3*(1+$I$3)^(B24-B$3))</f>
        <v>24183.82943222344</v>
      </c>
    </row>
    <row r="25" spans="2:5" x14ac:dyDescent="0.25">
      <c r="B25" s="3">
        <v>77</v>
      </c>
      <c r="C25" s="4">
        <f t="shared" si="1"/>
        <v>895103.4063819641</v>
      </c>
      <c r="D25" s="4">
        <f t="shared" si="2"/>
        <v>80237.900568158191</v>
      </c>
      <c r="E25" s="4">
        <f t="shared" si="3"/>
        <v>24909.344315190145</v>
      </c>
    </row>
    <row r="26" spans="2:5" x14ac:dyDescent="0.25">
      <c r="B26" s="3">
        <v>78</v>
      </c>
      <c r="C26" s="4">
        <f t="shared" si="1"/>
        <v>881763.59263544576</v>
      </c>
      <c r="D26" s="4">
        <f t="shared" si="2"/>
        <v>82645.037585202939</v>
      </c>
      <c r="E26" s="4">
        <f t="shared" si="3"/>
        <v>25656.624644645854</v>
      </c>
    </row>
    <row r="27" spans="2:5" x14ac:dyDescent="0.25">
      <c r="B27" s="3">
        <v>79</v>
      </c>
      <c r="C27" s="4">
        <f t="shared" si="1"/>
        <v>866013.93867963308</v>
      </c>
      <c r="D27" s="4">
        <f t="shared" si="2"/>
        <v>85124.388712759028</v>
      </c>
      <c r="E27" s="4">
        <f t="shared" si="3"/>
        <v>26426.323383985222</v>
      </c>
    </row>
    <row r="28" spans="2:5" x14ac:dyDescent="0.25">
      <c r="B28" s="3">
        <v>80</v>
      </c>
      <c r="C28" s="4">
        <f t="shared" si="1"/>
        <v>847681.66701840225</v>
      </c>
      <c r="D28" s="4">
        <f t="shared" si="2"/>
        <v>87678.120374141799</v>
      </c>
      <c r="E28" s="4">
        <f t="shared" si="3"/>
        <v>27219.113085504781</v>
      </c>
    </row>
    <row r="29" spans="2:5" x14ac:dyDescent="0.25">
      <c r="B29" s="3">
        <v>81</v>
      </c>
      <c r="C29" s="4">
        <f t="shared" si="1"/>
        <v>826583.79271625343</v>
      </c>
      <c r="D29" s="4">
        <f t="shared" si="2"/>
        <v>90308.463985366063</v>
      </c>
      <c r="E29" s="4">
        <f t="shared" si="3"/>
        <v>28035.686478069929</v>
      </c>
    </row>
    <row r="30" spans="2:5" x14ac:dyDescent="0.25">
      <c r="B30" s="3">
        <v>82</v>
      </c>
      <c r="C30" s="4">
        <f t="shared" si="1"/>
        <v>802526.56596940523</v>
      </c>
      <c r="D30" s="4">
        <f t="shared" si="2"/>
        <v>93017.717904927049</v>
      </c>
      <c r="E30" s="4">
        <f t="shared" si="3"/>
        <v>28876.757072412023</v>
      </c>
    </row>
    <row r="31" spans="2:5" x14ac:dyDescent="0.25">
      <c r="B31" s="3">
        <v>83</v>
      </c>
      <c r="C31" s="4">
        <f t="shared" si="1"/>
        <v>775304.88539373479</v>
      </c>
      <c r="D31" s="4">
        <f t="shared" si="2"/>
        <v>95808.24944207487</v>
      </c>
      <c r="E31" s="4">
        <f t="shared" si="3"/>
        <v>29743.059784584384</v>
      </c>
    </row>
    <row r="32" spans="2:5" x14ac:dyDescent="0.25">
      <c r="B32" s="3">
        <v>84</v>
      </c>
      <c r="C32" s="4">
        <f t="shared" si="1"/>
        <v>744701.68052305642</v>
      </c>
      <c r="D32" s="4">
        <f t="shared" si="2"/>
        <v>98682.496925337124</v>
      </c>
      <c r="E32" s="4">
        <f t="shared" si="3"/>
        <v>30635.35157812191</v>
      </c>
    </row>
    <row r="33" spans="2:5" x14ac:dyDescent="0.25">
      <c r="B33" s="3">
        <v>85</v>
      </c>
      <c r="C33" s="4">
        <f t="shared" si="1"/>
        <v>710487.26193463325</v>
      </c>
      <c r="D33" s="4">
        <f t="shared" si="2"/>
        <v>101642.97183309724</v>
      </c>
      <c r="E33" s="4">
        <f t="shared" si="3"/>
        <v>31554.412125465569</v>
      </c>
    </row>
    <row r="34" spans="2:5" x14ac:dyDescent="0.25">
      <c r="B34" s="3">
        <v>86</v>
      </c>
      <c r="C34" s="4">
        <f t="shared" si="1"/>
        <v>672418.63733835169</v>
      </c>
      <c r="D34" s="4">
        <f t="shared" si="2"/>
        <v>104692.26098809016</v>
      </c>
      <c r="E34" s="4">
        <f t="shared" si="3"/>
        <v>32501.044489229542</v>
      </c>
    </row>
    <row r="35" spans="2:5" x14ac:dyDescent="0.25">
      <c r="B35" s="3">
        <v>87</v>
      </c>
      <c r="C35" s="4">
        <f t="shared" si="1"/>
        <v>630238.7918814657</v>
      </c>
      <c r="D35" s="4">
        <f t="shared" si="2"/>
        <v>107833.02881773286</v>
      </c>
      <c r="E35" s="4">
        <f t="shared" si="3"/>
        <v>33476.075823906423</v>
      </c>
    </row>
    <row r="36" spans="2:5" x14ac:dyDescent="0.25">
      <c r="B36" s="3">
        <v>88</v>
      </c>
      <c r="C36" s="4">
        <f t="shared" si="1"/>
        <v>583675.93083202117</v>
      </c>
      <c r="D36" s="4">
        <f t="shared" si="2"/>
        <v>111068.01968226486</v>
      </c>
      <c r="E36" s="4">
        <f t="shared" si="3"/>
        <v>34480.358098623612</v>
      </c>
    </row>
    <row r="37" spans="2:5" x14ac:dyDescent="0.25">
      <c r="B37" s="3">
        <v>89</v>
      </c>
      <c r="C37" s="4">
        <f t="shared" si="1"/>
        <v>532442.68271079892</v>
      </c>
      <c r="D37" s="4">
        <f t="shared" si="2"/>
        <v>114400.06027273281</v>
      </c>
      <c r="E37" s="4">
        <f t="shared" si="3"/>
        <v>35514.768841582314</v>
      </c>
    </row>
    <row r="38" spans="2:5" x14ac:dyDescent="0.25">
      <c r="B38" s="3">
        <v>90</v>
      </c>
      <c r="C38" s="4">
        <f t="shared" si="1"/>
        <v>476235.26084363082</v>
      </c>
      <c r="D38" s="4">
        <f t="shared" si="2"/>
        <v>117832.06208091479</v>
      </c>
      <c r="E38" s="4">
        <f t="shared" si="3"/>
        <v>36580.211906829791</v>
      </c>
    </row>
    <row r="39" spans="2:5" x14ac:dyDescent="0.25">
      <c r="B39" s="3">
        <v>91</v>
      </c>
      <c r="C39" s="4">
        <f t="shared" si="1"/>
        <v>414732.58120302315</v>
      </c>
      <c r="D39" s="4">
        <f t="shared" si="2"/>
        <v>121367.02394334224</v>
      </c>
      <c r="E39" s="4">
        <f t="shared" si="3"/>
        <v>37677.618264034681</v>
      </c>
    </row>
    <row r="40" spans="2:5" x14ac:dyDescent="0.25">
      <c r="B40" s="3">
        <v>92</v>
      </c>
      <c r="C40" s="4">
        <f t="shared" si="1"/>
        <v>347595.33429990144</v>
      </c>
      <c r="D40" s="4">
        <f t="shared" si="2"/>
        <v>125008.03466164251</v>
      </c>
      <c r="E40" s="4">
        <f t="shared" si="3"/>
        <v>38807.94681195572</v>
      </c>
    </row>
    <row r="41" spans="2:5" x14ac:dyDescent="0.25">
      <c r="B41" s="3">
        <v>93</v>
      </c>
      <c r="C41" s="4">
        <f t="shared" si="1"/>
        <v>274465.00877272541</v>
      </c>
      <c r="D41" s="4">
        <f t="shared" si="2"/>
        <v>128758.27570149179</v>
      </c>
      <c r="E41" s="4">
        <f t="shared" si="3"/>
        <v>39972.185216314392</v>
      </c>
    </row>
    <row r="42" spans="2:5" x14ac:dyDescent="0.25">
      <c r="B42" s="3">
        <v>94</v>
      </c>
      <c r="C42" s="4">
        <f t="shared" si="1"/>
        <v>194962.8642019254</v>
      </c>
      <c r="D42" s="4">
        <f t="shared" si="2"/>
        <v>132621.02397253655</v>
      </c>
      <c r="E42" s="4">
        <f t="shared" si="3"/>
        <v>41171.350772803831</v>
      </c>
    </row>
    <row r="43" spans="2:5" x14ac:dyDescent="0.25">
      <c r="B43" s="3">
        <v>95</v>
      </c>
      <c r="C43" s="4">
        <f t="shared" si="1"/>
        <v>108688.85055230232</v>
      </c>
      <c r="D43" s="4">
        <f t="shared" si="2"/>
        <v>136599.65469171264</v>
      </c>
      <c r="E43" s="4">
        <f t="shared" si="3"/>
        <v>42406.491295987937</v>
      </c>
    </row>
    <row r="44" spans="2:5" x14ac:dyDescent="0.25">
      <c r="B44" s="3">
        <v>96</v>
      </c>
      <c r="C44" s="4">
        <f t="shared" si="1"/>
        <v>15220.471514406498</v>
      </c>
      <c r="D44" s="4">
        <f t="shared" si="2"/>
        <v>140697.64433246403</v>
      </c>
      <c r="E44" s="4">
        <f t="shared" si="3"/>
        <v>43678.686034867576</v>
      </c>
    </row>
    <row r="45" spans="2:5" x14ac:dyDescent="0.25">
      <c r="B45" s="3">
        <v>97</v>
      </c>
      <c r="C45" s="4">
        <f t="shared" si="1"/>
        <v>-85888.411122349469</v>
      </c>
      <c r="D45" s="4">
        <f t="shared" si="2"/>
        <v>144918.57366243796</v>
      </c>
      <c r="E45" s="4">
        <f t="shared" si="3"/>
        <v>44989.046615913605</v>
      </c>
    </row>
    <row r="46" spans="2:5" x14ac:dyDescent="0.25">
      <c r="B46" s="3">
        <v>98</v>
      </c>
      <c r="C46" s="4">
        <f t="shared" si="1"/>
        <v>-195108.83507731755</v>
      </c>
      <c r="D46" s="4">
        <f t="shared" si="2"/>
        <v>149266.1308723111</v>
      </c>
      <c r="E46" s="4">
        <f t="shared" si="3"/>
        <v>46338.718014391015</v>
      </c>
    </row>
    <row r="47" spans="2:5" x14ac:dyDescent="0.25">
      <c r="B47" s="3">
        <v>99</v>
      </c>
      <c r="C47" s="4">
        <f t="shared" si="1"/>
        <v>-312938.0603319995</v>
      </c>
      <c r="D47" s="4">
        <f t="shared" si="2"/>
        <v>153744.11479848044</v>
      </c>
      <c r="E47" s="4">
        <f t="shared" si="3"/>
        <v>47728.879554822735</v>
      </c>
    </row>
    <row r="48" spans="2:5" x14ac:dyDescent="0.25">
      <c r="B48" s="3">
        <v>100</v>
      </c>
      <c r="C48" s="4">
        <f t="shared" si="1"/>
        <v>-439900.96035444009</v>
      </c>
      <c r="D48" s="4">
        <f t="shared" si="2"/>
        <v>158356.43824243484</v>
      </c>
      <c r="E48" s="4">
        <f t="shared" si="3"/>
        <v>49160.745941467423</v>
      </c>
    </row>
    <row r="49" spans="2:5" x14ac:dyDescent="0.25">
      <c r="B49" s="3">
        <v>101</v>
      </c>
      <c r="C49" s="4">
        <f t="shared" si="1"/>
        <v>-576551.48528817785</v>
      </c>
      <c r="D49" s="4">
        <f t="shared" si="2"/>
        <v>163107.13138970788</v>
      </c>
      <c r="E49" s="4">
        <f t="shared" si="3"/>
        <v>50635.568319711441</v>
      </c>
    </row>
    <row r="50" spans="2:5" x14ac:dyDescent="0.25">
      <c r="B50" s="3">
        <v>102</v>
      </c>
      <c r="C50" s="4">
        <f t="shared" si="1"/>
        <v>-723474.20077608305</v>
      </c>
      <c r="D50" s="4">
        <f t="shared" si="2"/>
        <v>168000.34533139912</v>
      </c>
      <c r="E50" s="4">
        <f t="shared" si="3"/>
        <v>52154.635369302792</v>
      </c>
    </row>
    <row r="51" spans="2:5" x14ac:dyDescent="0.25">
      <c r="B51" s="3">
        <v>103</v>
      </c>
      <c r="C51" s="4">
        <f t="shared" si="1"/>
        <v>-881285.90627508832</v>
      </c>
      <c r="D51" s="4">
        <f t="shared" si="2"/>
        <v>173040.3556913411</v>
      </c>
      <c r="E51" s="4">
        <f t="shared" si="3"/>
        <v>53719.274430381869</v>
      </c>
    </row>
    <row r="52" spans="2:5" x14ac:dyDescent="0.25">
      <c r="B52" s="3">
        <v>104</v>
      </c>
      <c r="C52" s="4">
        <f t="shared" si="1"/>
        <v>-1050637.3369128499</v>
      </c>
      <c r="D52" s="4">
        <f t="shared" si="2"/>
        <v>178231.56636208133</v>
      </c>
      <c r="E52" s="4">
        <f t="shared" si="3"/>
        <v>55330.852663293321</v>
      </c>
    </row>
    <row r="53" spans="2:5" x14ac:dyDescent="0.25">
      <c r="B53" s="3">
        <v>105</v>
      </c>
      <c r="C53" s="4">
        <f t="shared" si="1"/>
        <v>-1232214.9531422199</v>
      </c>
      <c r="D53" s="4">
        <f t="shared" si="2"/>
        <v>183578.51335294376</v>
      </c>
      <c r="E53" s="4">
        <f t="shared" si="3"/>
        <v>56990.778243192122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Prelievo Costante</vt:lpstr>
      <vt:lpstr>Capitale da accumulare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Gotta</dc:creator>
  <cp:lastModifiedBy>Massimo Gotta</cp:lastModifiedBy>
  <dcterms:created xsi:type="dcterms:W3CDTF">2026-06-09T13:38:12Z</dcterms:created>
  <dcterms:modified xsi:type="dcterms:W3CDTF">2026-06-18T15:35:31Z</dcterms:modified>
</cp:coreProperties>
</file>